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155" lockStructure="1"/>
  <bookViews>
    <workbookView xWindow="240" yWindow="30" windowWidth="20115" windowHeight="7755"/>
  </bookViews>
  <sheets>
    <sheet name="Aporte" sheetId="1" r:id="rId1"/>
    <sheet name="Calculo" sheetId="2" state="hidden" r:id="rId2"/>
  </sheets>
  <calcPr calcId="145621"/>
</workbook>
</file>

<file path=xl/calcChain.xml><?xml version="1.0" encoding="utf-8"?>
<calcChain xmlns="http://schemas.openxmlformats.org/spreadsheetml/2006/main">
  <c r="D8" i="2" l="1"/>
  <c r="C8" i="2"/>
  <c r="B8" i="2" s="1"/>
  <c r="E6" i="1" l="1"/>
  <c r="E10" i="1" s="1"/>
  <c r="D9" i="2" l="1"/>
  <c r="C9" i="2"/>
  <c r="B9" i="2" s="1"/>
  <c r="B10" i="2" s="1"/>
  <c r="E12" i="1" s="1"/>
</calcChain>
</file>

<file path=xl/sharedStrings.xml><?xml version="1.0" encoding="utf-8"?>
<sst xmlns="http://schemas.openxmlformats.org/spreadsheetml/2006/main" count="11" uniqueCount="11">
  <si>
    <t>Total do Benefício Tributário Permitido (12%)</t>
  </si>
  <si>
    <t>Base de cálculo mensal</t>
  </si>
  <si>
    <t>Alíquota</t>
  </si>
  <si>
    <t>Parcela a deduzir do imposto</t>
  </si>
  <si>
    <t>Aporte Sugerido para Obter o Benefício Fiscal Máximo</t>
  </si>
  <si>
    <t>Economia Esperada na Declaração com o Aporte</t>
  </si>
  <si>
    <t>IR Sem Aporte</t>
  </si>
  <si>
    <t>IR Com Aporte</t>
  </si>
  <si>
    <t>Diferença</t>
  </si>
  <si>
    <r>
      <rPr>
        <b/>
        <sz val="10"/>
        <color rgb="FF171E37"/>
        <rFont val="Tahoma"/>
        <family val="2"/>
      </rPr>
      <t>Total de Rendimentos Tributáveis no Ano</t>
    </r>
    <r>
      <rPr>
        <b/>
        <sz val="9"/>
        <color rgb="FF171E37"/>
        <rFont val="Tahoma"/>
        <family val="2"/>
      </rPr>
      <t xml:space="preserve">
</t>
    </r>
    <r>
      <rPr>
        <sz val="8"/>
        <color rgb="FF171E37"/>
        <rFont val="Tahoma"/>
        <family val="2"/>
      </rPr>
      <t>(Preencher com a soma dos valores no ano até dezembro, exceto 13º)</t>
    </r>
  </si>
  <si>
    <r>
      <rPr>
        <b/>
        <sz val="10"/>
        <color rgb="FF171E37"/>
        <rFont val="Tahoma"/>
        <family val="2"/>
      </rPr>
      <t>Total de Contribuições Efetuadas à Previdência Complementar</t>
    </r>
    <r>
      <rPr>
        <b/>
        <sz val="9"/>
        <color rgb="FF171E37"/>
        <rFont val="Tahoma"/>
        <family val="2"/>
      </rPr>
      <t xml:space="preserve">
</t>
    </r>
    <r>
      <rPr>
        <sz val="8"/>
        <color rgb="FF171E37"/>
        <rFont val="Tahoma"/>
        <family val="2"/>
      </rPr>
      <t>(Preencher com a soma dos valores no ano até dezembro, exceto 13º)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</si>
</sst>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10"/>
      <name val="Arial"/>
      <family val="2"/>
    </font>
    <font>
      <b/>
      <sz val="9"/>
      <color rgb="FF333333"/>
      <name val="Arial"/>
      <family val="2"/>
    </font>
    <font>
      <b/>
      <sz val="9"/>
      <color rgb="FF171E37"/>
      <name val="Tahoma"/>
      <family val="2"/>
    </font>
    <font>
      <b/>
      <sz val="10"/>
      <color rgb="FF171E37"/>
      <name val="Tahoma"/>
      <family val="2"/>
    </font>
    <font>
      <sz val="8"/>
      <color rgb="FF171E37"/>
      <name val="Tahoma"/>
      <family val="2"/>
    </font>
    <font>
      <b/>
      <sz val="13"/>
      <color rgb="FFF1F2F6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A8BB2"/>
        <bgColor indexed="64"/>
      </patternFill>
    </fill>
    <fill>
      <patternFill patternType="solid">
        <fgColor rgb="FFF1F2F6"/>
        <bgColor indexed="64"/>
      </patternFill>
    </fill>
    <fill>
      <patternFill patternType="solid">
        <fgColor rgb="FF171E37"/>
        <bgColor indexed="64"/>
      </patternFill>
    </fill>
    <fill>
      <patternFill patternType="solid">
        <fgColor rgb="FF3CC5D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4" fontId="3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10" fontId="3" fillId="3" borderId="1" xfId="1" applyNumberFormat="1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0" xfId="0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0" fillId="4" borderId="0" xfId="0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0" fillId="4" borderId="0" xfId="0" applyFill="1" applyBorder="1" applyProtection="1">
      <protection hidden="1"/>
    </xf>
    <xf numFmtId="0" fontId="7" fillId="5" borderId="0" xfId="0" applyFont="1" applyFill="1" applyBorder="1" applyAlignment="1" applyProtection="1">
      <alignment vertical="center" wrapText="1"/>
      <protection hidden="1"/>
    </xf>
    <xf numFmtId="8" fontId="9" fillId="4" borderId="0" xfId="0" applyNumberFormat="1" applyFont="1" applyFill="1" applyBorder="1" applyAlignment="1" applyProtection="1">
      <alignment horizontal="left" vertical="center" indent="1"/>
      <protection hidden="1"/>
    </xf>
    <xf numFmtId="0" fontId="0" fillId="7" borderId="0" xfId="0" applyFill="1" applyBorder="1" applyProtection="1">
      <protection hidden="1"/>
    </xf>
    <xf numFmtId="8" fontId="9" fillId="7" borderId="0" xfId="0" applyNumberFormat="1" applyFont="1" applyFill="1" applyBorder="1" applyAlignment="1" applyProtection="1">
      <alignment horizontal="left" vertical="center" indent="1"/>
      <protection hidden="1"/>
    </xf>
    <xf numFmtId="8" fontId="9" fillId="6" borderId="0" xfId="0" applyNumberFormat="1" applyFont="1" applyFill="1" applyBorder="1" applyAlignment="1" applyProtection="1">
      <alignment horizontal="left" vertical="center" indent="1"/>
      <protection locked="0" hidden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131884</xdr:colOff>
      <xdr:row>1</xdr:row>
      <xdr:rowOff>205153</xdr:rowOff>
    </xdr:from>
    <xdr:to>
      <xdr:col>2</xdr:col>
      <xdr:colOff>675227</xdr:colOff>
      <xdr:row>1</xdr:row>
      <xdr:rowOff>878591</xdr:rowOff>
    </xdr:to>
    <xdr:pic>
      <xdr:nvPicPr>
        <xdr:cNvPr id="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672" y="703384"/>
          <a:ext cx="543343" cy="673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908538</xdr:colOff>
      <xdr:row>1</xdr:row>
      <xdr:rowOff>249115</xdr:rowOff>
    </xdr:from>
    <xdr:to>
      <xdr:col>2</xdr:col>
      <xdr:colOff>2627690</xdr:colOff>
      <xdr:row>1</xdr:row>
      <xdr:rowOff>711256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326" y="622788"/>
          <a:ext cx="1719152" cy="462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666750</xdr:colOff>
      <xdr:row>1</xdr:row>
      <xdr:rowOff>205154</xdr:rowOff>
    </xdr:from>
    <xdr:to>
      <xdr:col>4</xdr:col>
      <xdr:colOff>1282860</xdr:colOff>
      <xdr:row>1</xdr:row>
      <xdr:rowOff>651172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981" y="578827"/>
          <a:ext cx="616110" cy="446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849923</xdr:colOff>
      <xdr:row>1</xdr:row>
      <xdr:rowOff>871904</xdr:rowOff>
    </xdr:from>
    <xdr:to>
      <xdr:col>2</xdr:col>
      <xdr:colOff>3664690</xdr:colOff>
      <xdr:row>1</xdr:row>
      <xdr:rowOff>871904</xdr:rowOff>
    </xdr:to>
    <xdr:cxnSp macro="">
      <xdr:nvCxnSpPr>
        <xdr:cNvPr id="5" name="Straight Connector 21"/>
        <xdr:cNvCxnSpPr/>
      </xdr:nvCxnSpPr>
      <xdr:spPr>
        <a:xfrm>
          <a:off x="3377711" y="1245577"/>
          <a:ext cx="2814767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139213</xdr:colOff>
      <xdr:row>13</xdr:row>
      <xdr:rowOff>109905</xdr:rowOff>
    </xdr:from>
    <xdr:to>
      <xdr:col>2</xdr:col>
      <xdr:colOff>1201371</xdr:colOff>
      <xdr:row>13</xdr:row>
      <xdr:rowOff>962450</xdr:rowOff>
    </xdr:to>
    <xdr:pic>
      <xdr:nvPicPr>
        <xdr:cNvPr id="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1" y="5722328"/>
          <a:ext cx="1062158" cy="852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3363055</xdr:colOff>
      <xdr:row>13</xdr:row>
      <xdr:rowOff>205156</xdr:rowOff>
    </xdr:from>
    <xdr:to>
      <xdr:col>4</xdr:col>
      <xdr:colOff>1371654</xdr:colOff>
      <xdr:row>13</xdr:row>
      <xdr:rowOff>842318</xdr:rowOff>
    </xdr:to>
    <xdr:pic>
      <xdr:nvPicPr>
        <xdr:cNvPr id="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6093" y="5619752"/>
          <a:ext cx="1694042" cy="637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1516689</xdr:colOff>
      <xdr:row>13</xdr:row>
      <xdr:rowOff>908548</xdr:rowOff>
    </xdr:from>
    <xdr:to>
      <xdr:col>4</xdr:col>
      <xdr:colOff>1405511</xdr:colOff>
      <xdr:row>13</xdr:row>
      <xdr:rowOff>908548</xdr:rowOff>
    </xdr:to>
    <xdr:cxnSp macro="">
      <xdr:nvCxnSpPr>
        <xdr:cNvPr id="8" name="Straight Connector 26"/>
        <xdr:cNvCxnSpPr/>
      </xdr:nvCxnSpPr>
      <xdr:spPr>
        <a:xfrm>
          <a:off x="4139727" y="6323144"/>
          <a:ext cx="357426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showGridLines="0" tabSelected="1" zoomScale="130" zoomScaleNormal="130" workbookViewId="0">
      <selection activeCell="E4" sqref="E4"/>
    </sheetView>
  </sheetViews>
  <sheetFormatPr defaultColWidth="37.85546875" defaultRowHeight="20.100000000000001" customHeight="1" x14ac:dyDescent="0.25"/>
  <cols>
    <col min="1" max="1" width="37.85546875" style="6"/>
    <col min="2" max="2" width="1.42578125" style="6" customWidth="1"/>
    <col min="3" max="3" width="54.42578125" style="6" customWidth="1"/>
    <col min="4" max="4" width="0.85546875" style="7" customWidth="1"/>
    <col min="5" max="5" width="22.7109375" style="6" customWidth="1"/>
    <col min="6" max="16384" width="37.85546875" style="6"/>
  </cols>
  <sheetData>
    <row r="1" spans="2:5" ht="18.75" customHeight="1" x14ac:dyDescent="0.25"/>
    <row r="2" spans="2:5" ht="89.1" customHeight="1" x14ac:dyDescent="0.25">
      <c r="B2" s="8"/>
      <c r="C2" s="8"/>
      <c r="D2" s="8"/>
      <c r="E2" s="8"/>
    </row>
    <row r="3" spans="2:5" ht="8.1" customHeight="1" x14ac:dyDescent="0.25">
      <c r="D3" s="6"/>
    </row>
    <row r="4" spans="2:5" ht="54.95" customHeight="1" x14ac:dyDescent="0.25">
      <c r="B4" s="9"/>
      <c r="C4" s="10" t="s">
        <v>9</v>
      </c>
      <c r="D4" s="11"/>
      <c r="E4" s="17">
        <v>0</v>
      </c>
    </row>
    <row r="5" spans="2:5" ht="8.1" customHeight="1" x14ac:dyDescent="0.25">
      <c r="D5" s="6"/>
    </row>
    <row r="6" spans="2:5" ht="54.95" customHeight="1" x14ac:dyDescent="0.25">
      <c r="B6" s="12"/>
      <c r="C6" s="13" t="s">
        <v>0</v>
      </c>
      <c r="D6" s="11"/>
      <c r="E6" s="14">
        <f>12%*E4</f>
        <v>0</v>
      </c>
    </row>
    <row r="7" spans="2:5" ht="8.1" customHeight="1" x14ac:dyDescent="0.25">
      <c r="D7" s="6"/>
    </row>
    <row r="8" spans="2:5" ht="54.95" customHeight="1" x14ac:dyDescent="0.25">
      <c r="B8" s="9"/>
      <c r="C8" s="10" t="s">
        <v>10</v>
      </c>
      <c r="D8" s="11"/>
      <c r="E8" s="17">
        <v>0</v>
      </c>
    </row>
    <row r="9" spans="2:5" ht="8.1" customHeight="1" x14ac:dyDescent="0.25">
      <c r="D9" s="6"/>
    </row>
    <row r="10" spans="2:5" ht="54.95" customHeight="1" x14ac:dyDescent="0.25">
      <c r="B10" s="12"/>
      <c r="C10" s="13" t="s">
        <v>4</v>
      </c>
      <c r="D10" s="11"/>
      <c r="E10" s="14">
        <f>IF(E8&gt;E6,0,E6-E8)</f>
        <v>0</v>
      </c>
    </row>
    <row r="11" spans="2:5" ht="8.1" customHeight="1" x14ac:dyDescent="0.25">
      <c r="D11" s="6"/>
    </row>
    <row r="12" spans="2:5" ht="54.95" customHeight="1" x14ac:dyDescent="0.25">
      <c r="B12" s="15"/>
      <c r="C12" s="13" t="s">
        <v>5</v>
      </c>
      <c r="D12" s="11"/>
      <c r="E12" s="16">
        <f>Calculo!B10</f>
        <v>0</v>
      </c>
    </row>
    <row r="13" spans="2:5" ht="8.1" customHeight="1" x14ac:dyDescent="0.25">
      <c r="D13" s="6"/>
    </row>
    <row r="14" spans="2:5" ht="81.75" customHeight="1" x14ac:dyDescent="0.25">
      <c r="B14" s="8"/>
      <c r="C14" s="8"/>
      <c r="D14" s="8"/>
      <c r="E14" s="8"/>
    </row>
    <row r="15" spans="2:5" ht="35.25" customHeight="1" x14ac:dyDescent="0.25">
      <c r="D15" s="6"/>
    </row>
    <row r="16" spans="2:5" ht="35.25" customHeight="1" x14ac:dyDescent="0.25">
      <c r="D16" s="6"/>
    </row>
    <row r="17" s="6" customFormat="1" ht="35.25" customHeight="1" x14ac:dyDescent="0.25"/>
    <row r="18" s="6" customFormat="1" ht="35.25" customHeight="1" x14ac:dyDescent="0.25"/>
  </sheetData>
  <sheetProtection password="D155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XFD1048576"/>
    </sheetView>
  </sheetViews>
  <sheetFormatPr defaultRowHeight="15" x14ac:dyDescent="0.25"/>
  <cols>
    <col min="1" max="1" width="13.85546875" style="3" bestFit="1" customWidth="1"/>
    <col min="2" max="16384" width="9.140625" style="3"/>
  </cols>
  <sheetData>
    <row r="1" spans="1:4" ht="48" x14ac:dyDescent="0.25">
      <c r="B1" s="2" t="s">
        <v>1</v>
      </c>
      <c r="C1" s="2" t="s">
        <v>2</v>
      </c>
      <c r="D1" s="2" t="s">
        <v>3</v>
      </c>
    </row>
    <row r="2" spans="1:4" x14ac:dyDescent="0.25">
      <c r="B2" s="1">
        <v>0</v>
      </c>
      <c r="C2" s="4">
        <v>0</v>
      </c>
      <c r="D2" s="1">
        <v>0</v>
      </c>
    </row>
    <row r="3" spans="1:4" x14ac:dyDescent="0.25">
      <c r="B3" s="1">
        <v>22847.77</v>
      </c>
      <c r="C3" s="4">
        <v>7.4999999999999997E-2</v>
      </c>
      <c r="D3" s="1">
        <v>1713.58</v>
      </c>
    </row>
    <row r="4" spans="1:4" x14ac:dyDescent="0.25">
      <c r="B4" s="1">
        <v>33919.81</v>
      </c>
      <c r="C4" s="4">
        <v>0.15</v>
      </c>
      <c r="D4" s="1">
        <v>4257.57</v>
      </c>
    </row>
    <row r="5" spans="1:4" x14ac:dyDescent="0.25">
      <c r="B5" s="1">
        <v>45012.61</v>
      </c>
      <c r="C5" s="4">
        <v>0.22500000000000001</v>
      </c>
      <c r="D5" s="1">
        <v>7633.51</v>
      </c>
    </row>
    <row r="6" spans="1:4" x14ac:dyDescent="0.25">
      <c r="B6" s="1">
        <v>55976.160000000003</v>
      </c>
      <c r="C6" s="4">
        <v>0.27500000000000002</v>
      </c>
      <c r="D6" s="1">
        <v>10432.32</v>
      </c>
    </row>
    <row r="8" spans="1:4" x14ac:dyDescent="0.25">
      <c r="A8" s="5" t="s">
        <v>6</v>
      </c>
      <c r="B8" s="5">
        <f>((Aporte!E4-Aporte!E8)*C8)-D8</f>
        <v>0</v>
      </c>
      <c r="C8" s="5">
        <f>VLOOKUP((Aporte!E4-Aporte!E8),B2:D6,2)</f>
        <v>0</v>
      </c>
      <c r="D8" s="5">
        <f>VLOOKUP((Aporte!E4-Aporte!E8),B2:D6,3)</f>
        <v>0</v>
      </c>
    </row>
    <row r="9" spans="1:4" x14ac:dyDescent="0.25">
      <c r="A9" s="5" t="s">
        <v>7</v>
      </c>
      <c r="B9" s="5">
        <f>((Aporte!E4-Aporte!E8-Aporte!E10)*C9)-D9</f>
        <v>0</v>
      </c>
      <c r="C9" s="5">
        <f>VLOOKUP((Aporte!E4-Aporte!E8-Aporte!E10),B2:D6,2)</f>
        <v>0</v>
      </c>
      <c r="D9" s="5">
        <f>VLOOKUP((Aporte!E4-Aporte!E8-Aporte!E10),B2:D6,3)</f>
        <v>0</v>
      </c>
    </row>
    <row r="10" spans="1:4" x14ac:dyDescent="0.25">
      <c r="A10" s="5" t="s">
        <v>8</v>
      </c>
      <c r="B10" s="5">
        <f>B8-B9</f>
        <v>0</v>
      </c>
    </row>
  </sheetData>
  <sheetProtection password="D155" sheet="1" objects="1" scenarios="1"/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Aporte</vt:lpstr>
      <vt:lpstr>Calculo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DIRCEU DE OLIVEIRA</dc:creator>
  <cp:lastModifiedBy>MARCELO DIRCEU DE OLIVEIRA</cp:lastModifiedBy>
  <dcterms:created xsi:type="dcterms:W3CDTF">2020-11-19T16:41:14Z</dcterms:created>
  <dcterms:modified xsi:type="dcterms:W3CDTF">2020-11-27T16:42:14Z</dcterms:modified>
</cp:coreProperties>
</file>