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5" s="1"/>
  <c r="F1"/>
  <c r="D10" s="1"/>
  <c r="D12" l="1"/>
  <c r="D13"/>
  <c r="D11"/>
  <c r="D15"/>
  <c r="D14"/>
  <c r="D9"/>
  <c r="D25"/>
  <c r="D30"/>
  <c r="D7"/>
  <c r="D24"/>
  <c r="D40" s="1"/>
  <c r="D41" l="1"/>
  <c r="D26"/>
  <c r="D16"/>
  <c r="D31"/>
  <c r="D42" l="1"/>
  <c r="D27"/>
  <c r="D17"/>
  <c r="D32"/>
  <c r="D28" l="1"/>
  <c r="D44" s="1"/>
  <c r="D43"/>
  <c r="D33"/>
  <c r="D18"/>
  <c r="D34" l="1"/>
  <c r="D19"/>
  <c r="D20" l="1"/>
  <c r="D35"/>
  <c r="D21" l="1"/>
  <c r="D36"/>
  <c r="D37" l="1"/>
  <c r="D22"/>
  <c r="D38" l="1"/>
  <c r="D23"/>
  <c r="D39" s="1"/>
</calcChain>
</file>

<file path=xl/sharedStrings.xml><?xml version="1.0" encoding="utf-8"?>
<sst xmlns="http://schemas.openxmlformats.org/spreadsheetml/2006/main" count="49" uniqueCount="48">
  <si>
    <t>TABELA DE FISIOTERAPIA DESBAN  - TUSS</t>
  </si>
  <si>
    <t>Vigência: 01.10.2016 a 30.09.2017</t>
  </si>
  <si>
    <t>CÓDIGO TUSS</t>
  </si>
  <si>
    <t>TERMO TUSS</t>
  </si>
  <si>
    <t>VALOR</t>
  </si>
  <si>
    <t>Avaliação Fisioterápica</t>
  </si>
  <si>
    <t>AMBULATORIAL</t>
  </si>
  <si>
    <t>Consulta Ambulatorial em Fisioterapia</t>
  </si>
  <si>
    <t>Atendimento fisiterapêutico ambulatorial ao paciente independente ou com dependência parcial, com disfunção decorrente de lesão do sistema nervoso central e/ou periférico</t>
  </si>
  <si>
    <t>Atendimento fisiterapêutico ambulatorial ao paciente dependente com disfunção decorrente de lesão do sistema nervoso central e/ou periférico</t>
  </si>
  <si>
    <t>Atendimento fisiterapêutico ambulatorial ao paciente com dependência parcial, com disfunção decorrente de lesão do sistema nervoso central e/ou periférico</t>
  </si>
  <si>
    <t>Atendimento fisiterapêutico ambulatorial ao paciente com dependência total com disfunção decorrente de lesão do sistema nervoso central e/ou periférico</t>
  </si>
  <si>
    <t>Sessão para assistência fisioterapêutica ambulatorial ao paciente com disfunção decorrente de alterações do sistema músculo-esquelético</t>
  </si>
  <si>
    <t>Atendimento fisioterapêutico ambulatorial individual ao paciente com disfunção decorrente de alterações no sistema respiratório</t>
  </si>
  <si>
    <t>Atendimento fisioterapêutico ambulatorial em grupo aos pacientes com disfunção decorrente de alterações no sistema respiratório</t>
  </si>
  <si>
    <t>Atendimento fisioterapêutico ambulatorial individual ao paciente com disfunção decorrente de alterações do sistema cardiovascular</t>
  </si>
  <si>
    <t>Atendimento fisioterapêutico ambulatorial em grupo aos pacientes com disfunção decorrente de alterações do sistema cardiovascular</t>
  </si>
  <si>
    <t>Sessão para assistência fisioterapêutica ambulatorial ao paciente com disfunção decorrente de queimaduras</t>
  </si>
  <si>
    <t>Sessão para assistência fisioterapêutica ambulatorial ao paciente com disfunção decorrente de alterações do sistema linfático e/ou vascular periférico</t>
  </si>
  <si>
    <t>Sessão para assistência fisioterapêutica ambulatorial no pré e pós cirúrgico e em recuperação de tecidos</t>
  </si>
  <si>
    <t>Atendimento fisioterapêutico ambulatorial individual por alterações endocrino-metabólicas</t>
  </si>
  <si>
    <t>Atendimento fisioterapêutico ambulatorial em grupo por alterações endocrino-metabólicas</t>
  </si>
  <si>
    <t>Sessão para assistência fisioterapêutica ambulatorial para alterações inflamatórias e ou degenerativas do aparelho genito-urinário e reprodutor</t>
  </si>
  <si>
    <t>Sessão de RPG</t>
  </si>
  <si>
    <t>Fisioterapia aquática em grupo (hidroterapia)</t>
  </si>
  <si>
    <t>Fisioterapia aquática individual (hidroterapia)</t>
  </si>
  <si>
    <t>Sessão de Hipoterapia</t>
  </si>
  <si>
    <t>HOSPITALAR</t>
  </si>
  <si>
    <t>Consulta hospitalar em fisioterapia</t>
  </si>
  <si>
    <t>Atendimento fisiterapêutico hospitalar ao paciente independente ou com dependência parcial, com disfunção decorrente de lesão do sistema nervoso central e/ou periférico</t>
  </si>
  <si>
    <t>Atendimento fisiterapêutico hospitalar ao paciente dependente com disfunção decorrente de lesão do sistema nervoso central e/ou periférico</t>
  </si>
  <si>
    <t>Atendimento fisiterapêutico hospitalar ao paciente com dependência parcial, com disfunção decorrente de lesão do sistema nervoso central e/ou periférico</t>
  </si>
  <si>
    <t>Atendimento fisiterapêutico hospitalar ao paciente com dependência total com disfunção decorrente de lesão do sistema nervoso central e/ou periférico</t>
  </si>
  <si>
    <t>Sessão para assistência fisioterapêutica hospitalar ao paciente com disfunção decorrente de alterações do sistema músculo-esquelético</t>
  </si>
  <si>
    <t>Atendimento fisioterapêutico hospitalar ao paciente com disfunção decorrente de alterações no sistema respiratório com assistência ventilatória</t>
  </si>
  <si>
    <t>Atendimento fisioterapêutico hospitalar ao paciente com disfunção decorrente de alterações no sistema respiratório sem assistência ventilatória</t>
  </si>
  <si>
    <t>Atendimento fisioterapêutico hospitalar ao paciente com disfunção decorrente de alterações no sistema respiratório sem assistência ventilatória mecânica</t>
  </si>
  <si>
    <t>Atendimento fisioterapêutico hospitalar ao paciente com disfunção decorrente de alterações no sistema respiratório com assistência ventilatória mecânica</t>
  </si>
  <si>
    <t>Sessão para assistência fisioterapêutica hospitalar ao paciente com disfunção decorrente de alterações do sistema cardiovascular</t>
  </si>
  <si>
    <t>Sessão para assistência fisioterapêutica hospitalar ao paciente com disfunção decorrente de queimaduras</t>
  </si>
  <si>
    <t>Sessão para assistência fisioterapêutica hospitalar ao paciente com disfunção decorrente de alterações do sistema linfático e/ou vascular periférico</t>
  </si>
  <si>
    <t>Sessão para assistência fisioterapêutica hospitalar no pré e pós cirúrgico e em recuperação de tecidos</t>
  </si>
  <si>
    <t>Sessão para assistência fisioterapêutica hospitalar por alterações endocrino-metabólicas</t>
  </si>
  <si>
    <t>Sessão para assistência fisioterapêutica hospitalar para alterações inflamatórias e ou degenerativas do aparelho genito-urinário e reprodutor</t>
  </si>
  <si>
    <t>Diretrizes de Utilização da ANS:</t>
  </si>
  <si>
    <t>Consulta com Fisioterapeuta:  Cobertura obrigatória de uma consulta de fisioterapia para cada novo CID apresentado pelo paciente, e consequente necessidade de construção de novo diagnóstico fisioterapêutico.</t>
  </si>
  <si>
    <t>Fisioterapia em pacientes Internados:</t>
  </si>
  <si>
    <t>Para liberação de fisioterapia em pacientes internados deverá ser previamente acordado com a DESBAN.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</si>
</sst>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&quot;.&quot;##&quot;.&quot;##&quot;.&quot;##&quot;-&quot;#"/>
    <numFmt numFmtId="165" formatCode="_-* #,##0.0000_-;\-* #,##0.00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 tint="0.34998626667073579"/>
      <name val="Verdana"/>
      <family val="2"/>
    </font>
    <font>
      <b/>
      <i/>
      <sz val="12"/>
      <color theme="1" tint="0.249977111117893"/>
      <name val="Verdana"/>
      <family val="2"/>
    </font>
    <font>
      <sz val="10"/>
      <name val="Arial"/>
      <family val="2"/>
    </font>
    <font>
      <b/>
      <sz val="12"/>
      <color indexed="8"/>
      <name val="Verdana"/>
      <family val="2"/>
    </font>
    <font>
      <sz val="10"/>
      <color indexed="8"/>
      <name val="MS Sans Serif"/>
      <family val="2"/>
    </font>
    <font>
      <sz val="12"/>
      <color indexed="8"/>
      <name val="Verdana"/>
      <family val="2"/>
    </font>
    <font>
      <b/>
      <sz val="12"/>
      <color theme="1"/>
      <name val="Verdana"/>
      <family val="2"/>
    </font>
    <font>
      <b/>
      <i/>
      <u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/>
  </cellStyleXfs>
  <cellXfs count="5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/>
    <xf numFmtId="0" fontId="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5" xfId="0" applyBorder="1"/>
    <xf numFmtId="0" fontId="0" fillId="0" borderId="4" xfId="0" applyBorder="1"/>
    <xf numFmtId="0" fontId="2" fillId="0" borderId="0" xfId="0" applyFont="1" applyFill="1"/>
    <xf numFmtId="0" fontId="3" fillId="0" borderId="6" xfId="0" applyFont="1" applyFill="1" applyBorder="1"/>
    <xf numFmtId="0" fontId="5" fillId="0" borderId="7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/>
    </xf>
    <xf numFmtId="164" fontId="7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7" fillId="0" borderId="9" xfId="3" applyFont="1" applyFill="1" applyBorder="1" applyAlignment="1">
      <alignment horizontal="center" vertical="center" wrapText="1"/>
    </xf>
    <xf numFmtId="164" fontId="7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10" xfId="3" applyFont="1" applyFill="1" applyBorder="1" applyAlignment="1">
      <alignment horizontal="center" vertical="center" wrapText="1"/>
    </xf>
    <xf numFmtId="164" fontId="9" fillId="0" borderId="11" xfId="3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4" fontId="7" fillId="2" borderId="13" xfId="3" applyNumberFormat="1" applyFont="1" applyFill="1" applyBorder="1" applyAlignment="1">
      <alignment horizontal="center" vertical="center" wrapText="1"/>
    </xf>
    <xf numFmtId="164" fontId="7" fillId="2" borderId="14" xfId="3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164" fontId="9" fillId="0" borderId="15" xfId="3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2" fontId="10" fillId="0" borderId="16" xfId="0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 wrapText="1"/>
    </xf>
    <xf numFmtId="164" fontId="9" fillId="0" borderId="17" xfId="3" applyNumberFormat="1" applyFont="1" applyFill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 wrapText="1"/>
    </xf>
    <xf numFmtId="164" fontId="7" fillId="2" borderId="18" xfId="3" applyNumberFormat="1" applyFont="1" applyFill="1" applyBorder="1" applyAlignment="1">
      <alignment horizontal="center" vertical="center" wrapText="1"/>
    </xf>
    <xf numFmtId="164" fontId="9" fillId="0" borderId="19" xfId="3" applyNumberFormat="1" applyFont="1" applyFill="1" applyBorder="1" applyAlignment="1">
      <alignment horizontal="left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164" fontId="9" fillId="0" borderId="20" xfId="3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left" vertical="center" wrapText="1"/>
    </xf>
    <xf numFmtId="164" fontId="9" fillId="0" borderId="14" xfId="3" applyNumberFormat="1" applyFont="1" applyFill="1" applyBorder="1" applyAlignment="1">
      <alignment horizontal="left" vertical="center" wrapText="1"/>
    </xf>
    <xf numFmtId="164" fontId="9" fillId="0" borderId="18" xfId="3" applyNumberFormat="1" applyFont="1" applyFill="1" applyBorder="1" applyAlignment="1">
      <alignment horizontal="left" vertical="center" wrapText="1"/>
    </xf>
    <xf numFmtId="0" fontId="3" fillId="0" borderId="0" xfId="0" applyFont="1"/>
  </cellXfs>
  <cellStyles count="4">
    <cellStyle name="Normal" xfId="0" builtinId="0"/>
    <cellStyle name="Normal 2" xfId="2"/>
    <cellStyle name="Normal_Plan1" xfId="3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1</xdr:row>
      <xdr:rowOff>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0"/>
          <a:ext cx="1495425" cy="609600"/>
          <a:chOff x="5961" y="717"/>
          <a:chExt cx="4494" cy="917"/>
        </a:xfrm>
      </xdr:grpSpPr>
      <xdr:pic>
        <xdr:nvPicPr>
          <xdr:cNvPr id="3" name="Imagem 7" descr="Logo JPG 0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b="13922"/>
          <a:stretch>
            <a:fillRect/>
          </a:stretch>
        </xdr:blipFill>
        <xdr:spPr bwMode="auto">
          <a:xfrm>
            <a:off x="9556" y="745"/>
            <a:ext cx="899" cy="8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Text Box 6"/>
          <xdr:cNvSpPr txBox="1">
            <a:spLocks noChangeArrowheads="1"/>
          </xdr:cNvSpPr>
        </xdr:nvSpPr>
        <xdr:spPr bwMode="auto">
          <a:xfrm>
            <a:off x="5961" y="717"/>
            <a:ext cx="3270" cy="8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54000" tIns="45720" rIns="54000" bIns="45720" anchor="t" upright="1">
            <a:noAutofit/>
          </a:bodyPr>
          <a:lstStyle/>
          <a:p>
            <a:pPr algn="l" rtl="0">
              <a:defRPr sz="1000"/>
            </a:pPr>
            <a:r>
              <a:rPr lang="pt-BR" sz="1000" b="1" i="0" u="none" strike="noStrike" baseline="0">
                <a:solidFill>
                  <a:srgbClr val="404040"/>
                </a:solidFill>
                <a:latin typeface="Verdana"/>
                <a:ea typeface="Verdana"/>
                <a:cs typeface="Verdana"/>
              </a:rPr>
              <a:t>DESBAN</a:t>
            </a:r>
          </a:p>
          <a:p>
            <a:pPr algn="l" rtl="0">
              <a:defRPr sz="1000"/>
            </a:pPr>
            <a:r>
              <a:rPr lang="pt-BR" sz="800" b="0" i="0" u="none" strike="noStrike" baseline="0">
                <a:solidFill>
                  <a:srgbClr val="404040"/>
                </a:solidFill>
                <a:latin typeface="Verdana"/>
                <a:ea typeface="Verdana"/>
                <a:cs typeface="Verdana"/>
              </a:rPr>
              <a:t>Fundação BDMG de Seguridade Social</a:t>
            </a:r>
            <a:endParaRPr lang="pt-B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endParaRPr lang="pt-B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H10" sqref="H10"/>
    </sheetView>
  </sheetViews>
  <sheetFormatPr defaultRowHeight="15.75"/>
  <cols>
    <col min="1" max="1" width="20.5703125" style="49" customWidth="1"/>
    <col min="2" max="2" width="50.5703125" style="49" customWidth="1"/>
    <col min="3" max="3" width="0.140625" style="49" customWidth="1"/>
    <col min="4" max="4" width="12.140625" bestFit="1" customWidth="1"/>
    <col min="5" max="5" width="12.28515625" customWidth="1"/>
  </cols>
  <sheetData>
    <row r="1" spans="1:6" ht="48" customHeight="1">
      <c r="A1" s="1"/>
      <c r="B1" s="2"/>
      <c r="C1" s="3"/>
      <c r="F1" s="4">
        <f>18.04/16.01</f>
        <v>1.1267957526545906</v>
      </c>
    </row>
    <row r="2" spans="1:6" ht="15" customHeight="1">
      <c r="A2" s="5" t="s">
        <v>0</v>
      </c>
      <c r="B2" s="6"/>
      <c r="C2" s="7"/>
    </row>
    <row r="3" spans="1:6" ht="15">
      <c r="A3" s="8"/>
      <c r="B3" s="6"/>
      <c r="C3" s="7"/>
      <c r="D3" s="9">
        <f>1126.236/1028.5901</f>
        <v>1.0949317906131901</v>
      </c>
    </row>
    <row r="4" spans="1:6" ht="16.5" customHeight="1" thickBot="1">
      <c r="A4" s="10"/>
      <c r="B4" s="11" t="s">
        <v>1</v>
      </c>
      <c r="C4" s="12"/>
    </row>
    <row r="5" spans="1:6" ht="15">
      <c r="A5" s="13" t="s">
        <v>2</v>
      </c>
      <c r="B5" s="14" t="s">
        <v>3</v>
      </c>
      <c r="C5" s="15" t="s">
        <v>4</v>
      </c>
      <c r="D5" s="15" t="s">
        <v>4</v>
      </c>
    </row>
    <row r="6" spans="1:6" thickBot="1">
      <c r="A6" s="16"/>
      <c r="B6" s="17"/>
      <c r="C6" s="18"/>
      <c r="D6" s="18"/>
    </row>
    <row r="7" spans="1:6" thickBot="1">
      <c r="A7" s="19">
        <v>22101497</v>
      </c>
      <c r="B7" s="20" t="s">
        <v>5</v>
      </c>
      <c r="C7" s="21">
        <v>23.83</v>
      </c>
      <c r="D7" s="22">
        <f>C7*D$3*F1</f>
        <v>29.400607823137673</v>
      </c>
      <c r="E7" s="23"/>
    </row>
    <row r="8" spans="1:6" thickBot="1">
      <c r="A8" s="24" t="s">
        <v>6</v>
      </c>
      <c r="B8" s="25"/>
      <c r="C8" s="25"/>
      <c r="D8" s="26"/>
      <c r="E8" s="23"/>
    </row>
    <row r="9" spans="1:6" thickBot="1">
      <c r="A9" s="19">
        <v>50000144</v>
      </c>
      <c r="B9" s="20" t="s">
        <v>7</v>
      </c>
      <c r="C9" s="21">
        <v>18.62</v>
      </c>
      <c r="D9" s="22">
        <f>C9*D$3*F1</f>
        <v>22.972694824457555</v>
      </c>
      <c r="E9" s="23"/>
    </row>
    <row r="10" spans="1:6" ht="75.75" thickBot="1">
      <c r="A10" s="27">
        <v>50000713</v>
      </c>
      <c r="B10" s="28" t="s">
        <v>8</v>
      </c>
      <c r="C10" s="29"/>
      <c r="D10" s="21">
        <f>19.53*F1</f>
        <v>22.006321049344155</v>
      </c>
      <c r="E10" s="23"/>
    </row>
    <row r="11" spans="1:6" ht="60.75" thickBot="1">
      <c r="A11" s="27">
        <v>50000721</v>
      </c>
      <c r="B11" s="28" t="s">
        <v>9</v>
      </c>
      <c r="C11" s="29"/>
      <c r="D11" s="21">
        <f>D10</f>
        <v>22.006321049344155</v>
      </c>
      <c r="E11" s="23"/>
    </row>
    <row r="12" spans="1:6" ht="75.75" thickBot="1">
      <c r="A12" s="27">
        <v>50001060</v>
      </c>
      <c r="B12" s="28" t="s">
        <v>10</v>
      </c>
      <c r="C12" s="29"/>
      <c r="D12" s="21">
        <f>D10</f>
        <v>22.006321049344155</v>
      </c>
      <c r="E12" s="23"/>
    </row>
    <row r="13" spans="1:6" ht="75.75" thickBot="1">
      <c r="A13" s="27">
        <v>50001078</v>
      </c>
      <c r="B13" s="28" t="s">
        <v>11</v>
      </c>
      <c r="C13" s="29"/>
      <c r="D13" s="21">
        <f>D10</f>
        <v>22.006321049344155</v>
      </c>
      <c r="E13" s="23"/>
    </row>
    <row r="14" spans="1:6" ht="60.75" thickBot="1">
      <c r="A14" s="30">
        <v>50000160</v>
      </c>
      <c r="B14" s="28" t="s">
        <v>12</v>
      </c>
      <c r="C14" s="29">
        <v>15.23</v>
      </c>
      <c r="D14" s="21">
        <f>C14*D$3</f>
        <v>16.675811171038887</v>
      </c>
      <c r="E14" s="23"/>
    </row>
    <row r="15" spans="1:6" ht="60.75" thickBot="1">
      <c r="A15" s="30">
        <v>50000730</v>
      </c>
      <c r="B15" s="28" t="s">
        <v>13</v>
      </c>
      <c r="C15" s="29">
        <v>14.62</v>
      </c>
      <c r="D15" s="21">
        <f>C15*D$3*F1</f>
        <v>18.037636860019838</v>
      </c>
      <c r="E15" s="23"/>
    </row>
    <row r="16" spans="1:6" ht="60.75" thickBot="1">
      <c r="A16" s="30">
        <v>50000748</v>
      </c>
      <c r="B16" s="28" t="s">
        <v>14</v>
      </c>
      <c r="C16" s="29"/>
      <c r="D16" s="21">
        <f>D15</f>
        <v>18.037636860019838</v>
      </c>
      <c r="E16" s="23"/>
    </row>
    <row r="17" spans="1:5" ht="60.75" thickBot="1">
      <c r="A17" s="30">
        <v>50000756</v>
      </c>
      <c r="B17" s="28" t="s">
        <v>15</v>
      </c>
      <c r="C17" s="29">
        <v>16.100000000000001</v>
      </c>
      <c r="D17" s="21">
        <f t="shared" ref="D17:D23" si="0">D16</f>
        <v>18.037636860019838</v>
      </c>
      <c r="E17" s="23"/>
    </row>
    <row r="18" spans="1:5" ht="60.75" thickBot="1">
      <c r="A18" s="30">
        <v>50000764</v>
      </c>
      <c r="B18" s="28" t="s">
        <v>16</v>
      </c>
      <c r="C18" s="29">
        <v>14.62</v>
      </c>
      <c r="D18" s="21">
        <f t="shared" si="0"/>
        <v>18.037636860019838</v>
      </c>
      <c r="E18" s="23"/>
    </row>
    <row r="19" spans="1:5" ht="45.75" thickBot="1">
      <c r="A19" s="30">
        <v>50000195</v>
      </c>
      <c r="B19" s="28" t="s">
        <v>17</v>
      </c>
      <c r="C19" s="29">
        <v>14.62</v>
      </c>
      <c r="D19" s="21">
        <f t="shared" si="0"/>
        <v>18.037636860019838</v>
      </c>
      <c r="E19" s="23"/>
    </row>
    <row r="20" spans="1:5" ht="60.75" thickBot="1">
      <c r="A20" s="30">
        <v>50000209</v>
      </c>
      <c r="B20" s="28" t="s">
        <v>18</v>
      </c>
      <c r="C20" s="29">
        <v>14.62</v>
      </c>
      <c r="D20" s="21">
        <f t="shared" si="0"/>
        <v>18.037636860019838</v>
      </c>
      <c r="E20" s="23"/>
    </row>
    <row r="21" spans="1:5" ht="45.75" thickBot="1">
      <c r="A21" s="30">
        <v>50000217</v>
      </c>
      <c r="B21" s="28" t="s">
        <v>19</v>
      </c>
      <c r="C21" s="29">
        <v>14.62</v>
      </c>
      <c r="D21" s="21">
        <f t="shared" si="0"/>
        <v>18.037636860019838</v>
      </c>
      <c r="E21" s="23"/>
    </row>
    <row r="22" spans="1:5" ht="45.75" thickBot="1">
      <c r="A22" s="30">
        <v>50000772</v>
      </c>
      <c r="B22" s="28" t="s">
        <v>20</v>
      </c>
      <c r="C22" s="29">
        <v>14.62</v>
      </c>
      <c r="D22" s="21">
        <f t="shared" si="0"/>
        <v>18.037636860019838</v>
      </c>
      <c r="E22" s="23"/>
    </row>
    <row r="23" spans="1:5" ht="45.75" thickBot="1">
      <c r="A23" s="30">
        <v>50000780</v>
      </c>
      <c r="B23" s="28" t="s">
        <v>21</v>
      </c>
      <c r="C23" s="29"/>
      <c r="D23" s="21">
        <f t="shared" si="0"/>
        <v>18.037636860019838</v>
      </c>
      <c r="E23" s="23"/>
    </row>
    <row r="24" spans="1:5" ht="60.75" thickBot="1">
      <c r="A24" s="30">
        <v>50000233</v>
      </c>
      <c r="B24" s="28" t="s">
        <v>22</v>
      </c>
      <c r="C24" s="29">
        <v>32.04</v>
      </c>
      <c r="D24" s="21">
        <f>C24*D$3*F1</f>
        <v>39.529814295146082</v>
      </c>
      <c r="E24" s="23"/>
    </row>
    <row r="25" spans="1:5" thickBot="1">
      <c r="A25" s="31">
        <v>50000446</v>
      </c>
      <c r="B25" s="28" t="s">
        <v>23</v>
      </c>
      <c r="C25" s="32">
        <v>30</v>
      </c>
      <c r="D25" s="21">
        <f>C25*D$3*F1</f>
        <v>37.01293473328284</v>
      </c>
      <c r="E25" s="23"/>
    </row>
    <row r="26" spans="1:5" ht="30.75" thickBot="1">
      <c r="A26" s="33">
        <v>50000845</v>
      </c>
      <c r="B26" s="34" t="s">
        <v>24</v>
      </c>
      <c r="C26" s="29">
        <v>30</v>
      </c>
      <c r="D26" s="21">
        <f>D25</f>
        <v>37.01293473328284</v>
      </c>
      <c r="E26" s="23"/>
    </row>
    <row r="27" spans="1:5" ht="30.75" thickBot="1">
      <c r="A27" s="33">
        <v>50000837</v>
      </c>
      <c r="B27" s="34" t="s">
        <v>25</v>
      </c>
      <c r="C27" s="32"/>
      <c r="D27" s="21">
        <f t="shared" ref="D27:D28" si="1">D26</f>
        <v>37.01293473328284</v>
      </c>
      <c r="E27" s="23"/>
    </row>
    <row r="28" spans="1:5" thickBot="1">
      <c r="A28" s="33">
        <v>22000004</v>
      </c>
      <c r="B28" s="35" t="s">
        <v>26</v>
      </c>
      <c r="C28" s="32">
        <v>30</v>
      </c>
      <c r="D28" s="21">
        <f t="shared" si="1"/>
        <v>37.01293473328284</v>
      </c>
      <c r="E28" s="23"/>
    </row>
    <row r="29" spans="1:5" thickBot="1">
      <c r="A29" s="24" t="s">
        <v>27</v>
      </c>
      <c r="B29" s="25"/>
      <c r="C29" s="25"/>
      <c r="D29" s="36"/>
      <c r="E29" s="23"/>
    </row>
    <row r="30" spans="1:5" thickBot="1">
      <c r="A30" s="19">
        <v>50000349</v>
      </c>
      <c r="B30" s="37" t="s">
        <v>28</v>
      </c>
      <c r="C30" s="38">
        <v>18.62</v>
      </c>
      <c r="D30" s="21">
        <f>C30*D$3*F1</f>
        <v>22.972694824457555</v>
      </c>
      <c r="E30" s="23"/>
    </row>
    <row r="31" spans="1:5" ht="75.75" thickBot="1">
      <c r="A31" s="27">
        <v>50000799</v>
      </c>
      <c r="B31" s="28" t="s">
        <v>29</v>
      </c>
      <c r="C31" s="39">
        <v>14.62</v>
      </c>
      <c r="D31" s="21">
        <f>D15</f>
        <v>18.037636860019838</v>
      </c>
      <c r="E31" s="23"/>
    </row>
    <row r="32" spans="1:5" ht="60.75" thickBot="1">
      <c r="A32" s="27">
        <v>50000802</v>
      </c>
      <c r="B32" s="28" t="s">
        <v>30</v>
      </c>
      <c r="C32" s="39"/>
      <c r="D32" s="21">
        <f t="shared" ref="D32:D44" si="2">D16</f>
        <v>18.037636860019838</v>
      </c>
      <c r="E32" s="23"/>
    </row>
    <row r="33" spans="1:5" ht="60.75" thickBot="1">
      <c r="A33" s="27">
        <v>50001043</v>
      </c>
      <c r="B33" s="28" t="s">
        <v>31</v>
      </c>
      <c r="C33" s="39"/>
      <c r="D33" s="21">
        <f t="shared" si="2"/>
        <v>18.037636860019838</v>
      </c>
      <c r="E33" s="23"/>
    </row>
    <row r="34" spans="1:5" ht="60.75" thickBot="1">
      <c r="A34" s="27">
        <v>50001051</v>
      </c>
      <c r="B34" s="28" t="s">
        <v>32</v>
      </c>
      <c r="C34" s="39"/>
      <c r="D34" s="21">
        <f t="shared" si="2"/>
        <v>18.037636860019838</v>
      </c>
      <c r="E34" s="23"/>
    </row>
    <row r="35" spans="1:5" ht="60.75" thickBot="1">
      <c r="A35" s="30">
        <v>50000365</v>
      </c>
      <c r="B35" s="40" t="s">
        <v>33</v>
      </c>
      <c r="C35" s="39">
        <v>14.62</v>
      </c>
      <c r="D35" s="21">
        <f t="shared" si="2"/>
        <v>18.037636860019838</v>
      </c>
      <c r="E35" s="23"/>
    </row>
    <row r="36" spans="1:5" ht="60.75" thickBot="1">
      <c r="A36" s="30">
        <v>50000810</v>
      </c>
      <c r="B36" s="40" t="s">
        <v>34</v>
      </c>
      <c r="C36" s="39">
        <v>14.62</v>
      </c>
      <c r="D36" s="21">
        <f t="shared" si="2"/>
        <v>18.037636860019838</v>
      </c>
      <c r="E36" s="23"/>
    </row>
    <row r="37" spans="1:5" ht="60.75" thickBot="1">
      <c r="A37" s="30">
        <v>50000829</v>
      </c>
      <c r="B37" s="40" t="s">
        <v>35</v>
      </c>
      <c r="C37" s="39"/>
      <c r="D37" s="21">
        <f t="shared" si="2"/>
        <v>18.037636860019838</v>
      </c>
      <c r="E37" s="23"/>
    </row>
    <row r="38" spans="1:5" ht="60.75" thickBot="1">
      <c r="A38" s="30">
        <v>50001000</v>
      </c>
      <c r="B38" s="40" t="s">
        <v>36</v>
      </c>
      <c r="C38" s="39"/>
      <c r="D38" s="21">
        <f t="shared" si="2"/>
        <v>18.037636860019838</v>
      </c>
      <c r="E38" s="23"/>
    </row>
    <row r="39" spans="1:5" ht="60.75" thickBot="1">
      <c r="A39" s="30">
        <v>50001019</v>
      </c>
      <c r="B39" s="40" t="s">
        <v>37</v>
      </c>
      <c r="C39" s="39"/>
      <c r="D39" s="21">
        <f t="shared" si="2"/>
        <v>18.037636860019838</v>
      </c>
      <c r="E39" s="23"/>
    </row>
    <row r="40" spans="1:5" ht="60.75" thickBot="1">
      <c r="A40" s="30">
        <v>50000381</v>
      </c>
      <c r="B40" s="40" t="s">
        <v>38</v>
      </c>
      <c r="C40" s="39">
        <v>14.62</v>
      </c>
      <c r="D40" s="21">
        <f t="shared" si="2"/>
        <v>39.529814295146082</v>
      </c>
      <c r="E40" s="23"/>
    </row>
    <row r="41" spans="1:5" ht="45.75" thickBot="1">
      <c r="A41" s="30">
        <v>50000390</v>
      </c>
      <c r="B41" s="40" t="s">
        <v>39</v>
      </c>
      <c r="C41" s="39">
        <v>14.62</v>
      </c>
      <c r="D41" s="21">
        <f t="shared" si="2"/>
        <v>37.01293473328284</v>
      </c>
      <c r="E41" s="23"/>
    </row>
    <row r="42" spans="1:5" ht="60.75" thickBot="1">
      <c r="A42" s="30">
        <v>50000403</v>
      </c>
      <c r="B42" s="40" t="s">
        <v>40</v>
      </c>
      <c r="C42" s="39">
        <v>14.62</v>
      </c>
      <c r="D42" s="21">
        <f t="shared" si="2"/>
        <v>37.01293473328284</v>
      </c>
      <c r="E42" s="23"/>
    </row>
    <row r="43" spans="1:5" ht="45.75" thickBot="1">
      <c r="A43" s="30">
        <v>50000411</v>
      </c>
      <c r="B43" s="40" t="s">
        <v>41</v>
      </c>
      <c r="C43" s="39">
        <v>14.62</v>
      </c>
      <c r="D43" s="21">
        <f t="shared" si="2"/>
        <v>37.01293473328284</v>
      </c>
      <c r="E43" s="23"/>
    </row>
    <row r="44" spans="1:5" ht="45.75" thickBot="1">
      <c r="A44" s="30">
        <v>50000420</v>
      </c>
      <c r="B44" s="40" t="s">
        <v>42</v>
      </c>
      <c r="C44" s="39">
        <v>14.62</v>
      </c>
      <c r="D44" s="21">
        <f t="shared" si="2"/>
        <v>37.01293473328284</v>
      </c>
      <c r="E44" s="23"/>
    </row>
    <row r="45" spans="1:5" ht="60.75" thickBot="1">
      <c r="A45" s="41">
        <v>50000454</v>
      </c>
      <c r="B45" s="42" t="s">
        <v>43</v>
      </c>
      <c r="C45" s="39">
        <v>49.82</v>
      </c>
      <c r="D45" s="21">
        <f>C45*D$3*F1</f>
        <v>61.466146947071714</v>
      </c>
      <c r="E45" s="23"/>
    </row>
    <row r="46" spans="1:5" thickBot="1">
      <c r="A46" s="43" t="s">
        <v>44</v>
      </c>
      <c r="B46" s="44"/>
      <c r="C46" s="45"/>
    </row>
    <row r="47" spans="1:5" thickBot="1">
      <c r="A47" s="46" t="s">
        <v>45</v>
      </c>
      <c r="B47" s="47"/>
      <c r="C47" s="48"/>
    </row>
    <row r="48" spans="1:5" ht="16.5" thickBot="1">
      <c r="A48" s="43" t="s">
        <v>46</v>
      </c>
      <c r="B48" s="2"/>
      <c r="C48" s="3"/>
    </row>
    <row r="49" spans="1:3" thickBot="1">
      <c r="A49" s="46" t="s">
        <v>47</v>
      </c>
      <c r="B49" s="47"/>
      <c r="C49" s="48"/>
    </row>
  </sheetData>
  <mergeCells count="9">
    <mergeCell ref="A29:D29"/>
    <mergeCell ref="A47:C47"/>
    <mergeCell ref="A49:C49"/>
    <mergeCell ref="A2:C3"/>
    <mergeCell ref="A5:A6"/>
    <mergeCell ref="B5:B6"/>
    <mergeCell ref="C5:C6"/>
    <mergeCell ref="D5:D6"/>
    <mergeCell ref="A8:C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uls</dc:creator>
  <cp:lastModifiedBy>uls</cp:lastModifiedBy>
  <dcterms:created xsi:type="dcterms:W3CDTF">2016-12-09T19:56:33Z</dcterms:created>
  <dcterms:modified xsi:type="dcterms:W3CDTF">2016-12-09T19:57:20Z</dcterms:modified>
</cp:coreProperties>
</file>